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Serenity Sprouts\Chickens\Feed\"/>
    </mc:Choice>
  </mc:AlternateContent>
  <xr:revisionPtr revIDLastSave="0" documentId="13_ncr:1_{B0176E0E-0184-4BD1-88F9-77D01C9ECB6B}" xr6:coauthVersionLast="47" xr6:coauthVersionMax="47" xr10:uidLastSave="{00000000-0000-0000-0000-000000000000}"/>
  <bookViews>
    <workbookView xWindow="0" yWindow="390" windowWidth="28800" windowHeight="15600" xr2:uid="{59433CC2-1F74-4587-87B0-9C2DCADA4B2D}"/>
  </bookViews>
  <sheets>
    <sheet name="Feed Need Order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  <c r="C19" i="1" s="1"/>
  <c r="H18" i="1"/>
  <c r="I18" i="1" s="1"/>
  <c r="E18" i="1"/>
  <c r="F18" i="1" s="1"/>
  <c r="B18" i="1"/>
  <c r="B23" i="1" s="1"/>
  <c r="C23" i="1" s="1"/>
  <c r="H9" i="1"/>
  <c r="H10" i="1" s="1"/>
  <c r="E9" i="1"/>
  <c r="F9" i="1" s="1"/>
  <c r="B9" i="1"/>
  <c r="B13" i="1" s="1"/>
  <c r="C13" i="1" s="1"/>
  <c r="E6" i="1"/>
  <c r="H6" i="1" s="1"/>
  <c r="I6" i="1" s="1"/>
  <c r="B6" i="1"/>
  <c r="C6" i="1" s="1"/>
  <c r="E10" i="1" l="1"/>
  <c r="F10" i="1" s="1"/>
  <c r="E13" i="1"/>
  <c r="F13" i="1" s="1"/>
  <c r="E21" i="1"/>
  <c r="F21" i="1" s="1"/>
  <c r="E19" i="1"/>
  <c r="E24" i="1" s="1"/>
  <c r="F24" i="1" s="1"/>
  <c r="I10" i="1"/>
  <c r="H14" i="1"/>
  <c r="I14" i="1" s="1"/>
  <c r="H20" i="1"/>
  <c r="H23" i="1"/>
  <c r="I23" i="1" s="1"/>
  <c r="F6" i="1"/>
  <c r="I9" i="1"/>
  <c r="C18" i="1"/>
  <c r="B10" i="1"/>
  <c r="E11" i="1"/>
  <c r="H13" i="1"/>
  <c r="I13" i="1" s="1"/>
  <c r="H19" i="1"/>
  <c r="E20" i="1"/>
  <c r="B21" i="1"/>
  <c r="E23" i="1"/>
  <c r="F23" i="1" s="1"/>
  <c r="B24" i="1"/>
  <c r="C24" i="1" s="1"/>
  <c r="B11" i="1"/>
  <c r="H11" i="1"/>
  <c r="B20" i="1"/>
  <c r="C9" i="1"/>
  <c r="F19" i="1" l="1"/>
  <c r="E14" i="1"/>
  <c r="F14" i="1" s="1"/>
  <c r="E26" i="1"/>
  <c r="F26" i="1" s="1"/>
  <c r="C20" i="1"/>
  <c r="B25" i="1"/>
  <c r="C25" i="1" s="1"/>
  <c r="I11" i="1"/>
  <c r="H15" i="1"/>
  <c r="I15" i="1" s="1"/>
  <c r="C21" i="1"/>
  <c r="B26" i="1"/>
  <c r="C26" i="1" s="1"/>
  <c r="I20" i="1"/>
  <c r="H25" i="1"/>
  <c r="I25" i="1" s="1"/>
  <c r="B15" i="1"/>
  <c r="C15" i="1" s="1"/>
  <c r="C11" i="1"/>
  <c r="F20" i="1"/>
  <c r="E25" i="1"/>
  <c r="F25" i="1" s="1"/>
  <c r="F11" i="1"/>
  <c r="E15" i="1"/>
  <c r="F15" i="1" s="1"/>
  <c r="I19" i="1"/>
  <c r="H24" i="1"/>
  <c r="I24" i="1" s="1"/>
  <c r="H21" i="1"/>
  <c r="C10" i="1"/>
  <c r="B14" i="1"/>
  <c r="C14" i="1" s="1"/>
  <c r="I21" i="1" l="1"/>
  <c r="H26" i="1"/>
  <c r="I26" i="1" s="1"/>
</calcChain>
</file>

<file path=xl/sharedStrings.xml><?xml version="1.0" encoding="utf-8"?>
<sst xmlns="http://schemas.openxmlformats.org/spreadsheetml/2006/main" count="37" uniqueCount="23">
  <si>
    <t>Flock Members</t>
  </si>
  <si>
    <t>Enter number of members less than 8 weeks old:</t>
  </si>
  <si>
    <t>Enter Number of  members 8 - 18 weeks old</t>
  </si>
  <si>
    <t>Enter number of members over 18 weeks old</t>
  </si>
  <si>
    <t>Only enter number of flock members the rest is automatically calcuted for you.</t>
  </si>
  <si>
    <t>Feed Choices</t>
  </si>
  <si>
    <t>Last for  Month</t>
  </si>
  <si>
    <t>Last for 3 Months</t>
  </si>
  <si>
    <t>Last for 5 Months</t>
  </si>
  <si>
    <t>Chicks less than 8 weeks old</t>
  </si>
  <si>
    <t>Pounds</t>
  </si>
  <si>
    <t># of Bags</t>
  </si>
  <si>
    <t>Scratch &amp; Peck Starter 40# bag</t>
  </si>
  <si>
    <t xml:space="preserve"> 8 -18 week olds</t>
  </si>
  <si>
    <t>Select 1 if you have a favorite feed:</t>
  </si>
  <si>
    <t>Scratch &amp; Peck Grower 40# bag</t>
  </si>
  <si>
    <t>Serenity Sprouting Mix - Will ferement 50# bag</t>
  </si>
  <si>
    <t>Serenity Sprouting Mix - Will sprout 50# bag</t>
  </si>
  <si>
    <t>Select 2 if you want to offer your flock variety</t>
  </si>
  <si>
    <t>Scratch &amp; Peck Grower  40# bag</t>
  </si>
  <si>
    <t>18+ Week olds</t>
  </si>
  <si>
    <t>Scratch &amp; Peck Layer 40# bag</t>
  </si>
  <si>
    <t>Scratch &amp; Peck Pellets 35#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</si>
</sst>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6100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50">
    <xf numFmtId="0" fontId="0" fillId="0" borderId="0" xfId="0"/>
    <xf numFmtId="0" fontId="0" fillId="7" borderId="0" xfId="0" applyFill="1"/>
    <xf numFmtId="0" fontId="2" fillId="2" borderId="0" xfId="1" applyProtection="1">
      <protection hidden="1"/>
    </xf>
    <xf numFmtId="0" fontId="2" fillId="2" borderId="0" xfId="1" applyBorder="1" applyProtection="1">
      <protection hidden="1"/>
    </xf>
    <xf numFmtId="0" fontId="3" fillId="3" borderId="0" xfId="2" applyFont="1" applyProtection="1">
      <protection hidden="1"/>
    </xf>
    <xf numFmtId="0" fontId="7" fillId="3" borderId="0" xfId="2" applyFont="1" applyProtection="1">
      <protection hidden="1"/>
    </xf>
    <xf numFmtId="0" fontId="3" fillId="3" borderId="0" xfId="2" applyFont="1" applyBorder="1" applyAlignment="1" applyProtection="1">
      <alignment horizontal="center"/>
      <protection hidden="1"/>
    </xf>
    <xf numFmtId="0" fontId="0" fillId="3" borderId="0" xfId="2" applyFont="1" applyBorder="1" applyProtection="1">
      <protection hidden="1"/>
    </xf>
    <xf numFmtId="0" fontId="0" fillId="5" borderId="0" xfId="2" applyFont="1" applyFill="1" applyProtection="1">
      <protection hidden="1"/>
    </xf>
    <xf numFmtId="1" fontId="0" fillId="5" borderId="0" xfId="0" applyNumberFormat="1" applyFill="1" applyAlignment="1" applyProtection="1">
      <alignment horizontal="center"/>
      <protection hidden="1"/>
    </xf>
    <xf numFmtId="1" fontId="8" fillId="5" borderId="0" xfId="0" applyNumberFormat="1" applyFont="1" applyFill="1" applyAlignment="1" applyProtection="1">
      <alignment horizontal="center"/>
      <protection hidden="1"/>
    </xf>
    <xf numFmtId="0" fontId="0" fillId="5" borderId="0" xfId="2" applyFont="1" applyFill="1" applyBorder="1" applyAlignment="1" applyProtection="1">
      <alignment horizontal="center"/>
      <protection hidden="1"/>
    </xf>
    <xf numFmtId="0" fontId="1" fillId="5" borderId="0" xfId="2" applyFill="1" applyBorder="1" applyProtection="1">
      <protection hidden="1"/>
    </xf>
    <xf numFmtId="0" fontId="9" fillId="4" borderId="0" xfId="1" applyFont="1" applyFill="1" applyProtection="1">
      <protection hidden="1"/>
    </xf>
    <xf numFmtId="0" fontId="10" fillId="4" borderId="0" xfId="1" applyFont="1" applyFill="1" applyAlignment="1" applyProtection="1">
      <alignment horizontal="center"/>
      <protection hidden="1"/>
    </xf>
    <xf numFmtId="0" fontId="11" fillId="7" borderId="0" xfId="1" applyFont="1" applyFill="1" applyProtection="1">
      <protection hidden="1"/>
    </xf>
    <xf numFmtId="0" fontId="10" fillId="7" borderId="0" xfId="1" applyFont="1" applyFill="1" applyAlignment="1" applyProtection="1">
      <alignment horizontal="center"/>
      <protection hidden="1"/>
    </xf>
    <xf numFmtId="0" fontId="12" fillId="4" borderId="0" xfId="1" applyFont="1" applyFill="1" applyProtection="1">
      <protection hidden="1"/>
    </xf>
    <xf numFmtId="1" fontId="0" fillId="4" borderId="0" xfId="0" applyNumberFormat="1" applyFill="1" applyAlignment="1" applyProtection="1">
      <alignment horizontal="center"/>
      <protection hidden="1"/>
    </xf>
    <xf numFmtId="1" fontId="8" fillId="4" borderId="0" xfId="0" applyNumberFormat="1" applyFont="1" applyFill="1" applyAlignment="1" applyProtection="1">
      <alignment horizontal="center"/>
      <protection hidden="1"/>
    </xf>
    <xf numFmtId="1" fontId="10" fillId="7" borderId="0" xfId="1" applyNumberFormat="1" applyFont="1" applyFill="1" applyAlignment="1" applyProtection="1">
      <alignment horizontal="center"/>
      <protection hidden="1"/>
    </xf>
    <xf numFmtId="0" fontId="12" fillId="6" borderId="0" xfId="1" applyFont="1" applyFill="1" applyProtection="1">
      <protection hidden="1"/>
    </xf>
    <xf numFmtId="1" fontId="0" fillId="6" borderId="0" xfId="0" applyNumberFormat="1" applyFill="1" applyAlignment="1" applyProtection="1">
      <alignment horizontal="center"/>
      <protection hidden="1"/>
    </xf>
    <xf numFmtId="1" fontId="8" fillId="6" borderId="0" xfId="0" applyNumberFormat="1" applyFont="1" applyFill="1" applyAlignment="1" applyProtection="1">
      <alignment horizontal="center"/>
      <protection hidden="1"/>
    </xf>
    <xf numFmtId="0" fontId="10" fillId="6" borderId="0" xfId="1" applyFont="1" applyFill="1" applyAlignment="1" applyProtection="1">
      <alignment horizontal="center"/>
      <protection hidden="1"/>
    </xf>
    <xf numFmtId="1" fontId="1" fillId="3" borderId="0" xfId="2" applyNumberFormat="1" applyBorder="1" applyAlignment="1" applyProtection="1">
      <alignment horizontal="center"/>
      <protection hidden="1"/>
    </xf>
    <xf numFmtId="0" fontId="1" fillId="3" borderId="0" xfId="2" applyBorder="1" applyProtection="1">
      <protection hidden="1"/>
    </xf>
    <xf numFmtId="0" fontId="1" fillId="3" borderId="0" xfId="2" applyBorder="1" applyAlignment="1" applyProtection="1">
      <alignment horizontal="center"/>
      <protection hidden="1"/>
    </xf>
    <xf numFmtId="0" fontId="3" fillId="7" borderId="0" xfId="2" applyFont="1" applyFill="1" applyProtection="1">
      <protection hidden="1"/>
    </xf>
    <xf numFmtId="1" fontId="1" fillId="7" borderId="0" xfId="2" applyNumberFormat="1" applyFill="1" applyBorder="1" applyProtection="1">
      <protection hidden="1"/>
    </xf>
    <xf numFmtId="0" fontId="1" fillId="7" borderId="0" xfId="2" applyFill="1" applyBorder="1" applyProtection="1">
      <protection hidden="1"/>
    </xf>
    <xf numFmtId="0" fontId="0" fillId="8" borderId="0" xfId="2" applyFont="1" applyFill="1" applyProtection="1">
      <protection hidden="1"/>
    </xf>
    <xf numFmtId="1" fontId="0" fillId="8" borderId="0" xfId="0" applyNumberFormat="1" applyFill="1" applyAlignment="1" applyProtection="1">
      <alignment horizontal="center"/>
      <protection hidden="1"/>
    </xf>
    <xf numFmtId="1" fontId="8" fillId="8" borderId="0" xfId="0" applyNumberFormat="1" applyFont="1" applyFill="1" applyAlignment="1" applyProtection="1">
      <alignment horizontal="center"/>
      <protection hidden="1"/>
    </xf>
    <xf numFmtId="0" fontId="0" fillId="8" borderId="0" xfId="2" applyFont="1" applyFill="1" applyBorder="1" applyAlignment="1" applyProtection="1">
      <alignment horizontal="center"/>
      <protection hidden="1"/>
    </xf>
    <xf numFmtId="0" fontId="1" fillId="8" borderId="0" xfId="2" applyFill="1" applyBorder="1" applyAlignment="1" applyProtection="1">
      <alignment horizontal="center"/>
      <protection hidden="1"/>
    </xf>
    <xf numFmtId="0" fontId="1" fillId="8" borderId="0" xfId="2" applyFill="1" applyBorder="1" applyProtection="1">
      <protection hidden="1"/>
    </xf>
    <xf numFmtId="0" fontId="0" fillId="9" borderId="0" xfId="2" applyFont="1" applyFill="1" applyProtection="1">
      <protection hidden="1"/>
    </xf>
    <xf numFmtId="1" fontId="0" fillId="9" borderId="0" xfId="0" applyNumberFormat="1" applyFill="1" applyAlignment="1" applyProtection="1">
      <alignment horizontal="center"/>
      <protection hidden="1"/>
    </xf>
    <xf numFmtId="1" fontId="8" fillId="9" borderId="0" xfId="0" applyNumberFormat="1" applyFont="1" applyFill="1" applyAlignment="1" applyProtection="1">
      <alignment horizontal="center"/>
      <protection hidden="1"/>
    </xf>
    <xf numFmtId="0" fontId="0" fillId="9" borderId="0" xfId="2" applyFont="1" applyFill="1" applyBorder="1" applyAlignment="1" applyProtection="1">
      <alignment horizontal="center"/>
      <protection hidden="1"/>
    </xf>
    <xf numFmtId="0" fontId="1" fillId="9" borderId="0" xfId="2" applyFill="1" applyBorder="1" applyAlignment="1" applyProtection="1">
      <alignment horizontal="center"/>
      <protection hidden="1"/>
    </xf>
    <xf numFmtId="0" fontId="1" fillId="9" borderId="0" xfId="2" applyFill="1" applyBorder="1" applyProtection="1">
      <protection hidden="1"/>
    </xf>
    <xf numFmtId="0" fontId="0" fillId="3" borderId="0" xfId="2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3" borderId="0" xfId="2" applyFont="1" applyBorder="1" applyAlignment="1" applyProtection="1">
      <alignment horizontal="left"/>
      <protection hidden="1"/>
    </xf>
    <xf numFmtId="0" fontId="4" fillId="2" borderId="0" xfId="1" applyFont="1" applyAlignment="1">
      <alignment horizontal="center"/>
    </xf>
    <xf numFmtId="0" fontId="2" fillId="2" borderId="0" xfId="1" applyBorder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20% - Accent1" xfId="2" builtinId="30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FDE0-2D53-4E47-AC26-DE7B1967677C}">
  <dimension ref="A1:K27"/>
  <sheetViews>
    <sheetView tabSelected="1" workbookViewId="0">
      <selection activeCell="D2" sqref="D2"/>
    </sheetView>
  </sheetViews>
  <sheetFormatPr defaultRowHeight="15" x14ac:dyDescent="0.25"/>
  <cols>
    <col min="1" max="1" width="43.5703125" customWidth="1"/>
    <col min="3" max="3" width="15" customWidth="1"/>
    <col min="4" max="4" width="7.5703125" bestFit="1" customWidth="1"/>
    <col min="5" max="5" width="14.42578125" customWidth="1"/>
    <col min="6" max="6" width="10.5703125" customWidth="1"/>
    <col min="7" max="7" width="7.5703125" bestFit="1" customWidth="1"/>
    <col min="8" max="8" width="12.7109375" customWidth="1"/>
    <col min="9" max="9" width="11.7109375" customWidth="1"/>
    <col min="10" max="10" width="7.5703125" bestFit="1" customWidth="1"/>
  </cols>
  <sheetData>
    <row r="1" spans="1:11" ht="15.75" thickBo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27" thickBot="1" x14ac:dyDescent="0.3">
      <c r="A2" s="47"/>
      <c r="B2" s="49" t="s">
        <v>1</v>
      </c>
      <c r="C2" s="49"/>
      <c r="D2" s="44">
        <v>15</v>
      </c>
      <c r="E2" s="49" t="s">
        <v>2</v>
      </c>
      <c r="F2" s="49"/>
      <c r="G2" s="45">
        <v>0</v>
      </c>
      <c r="H2" s="49" t="s">
        <v>3</v>
      </c>
      <c r="I2" s="49"/>
      <c r="J2" s="45">
        <v>0</v>
      </c>
    </row>
    <row r="3" spans="1:11" x14ac:dyDescent="0.25">
      <c r="A3" s="2" t="s">
        <v>4</v>
      </c>
      <c r="B3" s="3"/>
      <c r="C3" s="3"/>
      <c r="D3" s="3"/>
      <c r="E3" s="3"/>
      <c r="F3" s="3"/>
      <c r="G3" s="3"/>
      <c r="H3" s="3"/>
      <c r="I3" s="3"/>
      <c r="J3" s="3"/>
    </row>
    <row r="4" spans="1:11" ht="18.75" x14ac:dyDescent="0.3">
      <c r="A4" s="4" t="s">
        <v>5</v>
      </c>
      <c r="B4" s="46" t="s">
        <v>6</v>
      </c>
      <c r="C4" s="46"/>
      <c r="D4" s="46"/>
      <c r="E4" s="46" t="s">
        <v>7</v>
      </c>
      <c r="F4" s="46"/>
      <c r="G4" s="46"/>
      <c r="H4" s="46" t="s">
        <v>8</v>
      </c>
      <c r="I4" s="46"/>
      <c r="J4" s="46"/>
    </row>
    <row r="5" spans="1:11" ht="18.75" x14ac:dyDescent="0.3">
      <c r="A5" s="5" t="s">
        <v>9</v>
      </c>
      <c r="B5" s="6" t="s">
        <v>10</v>
      </c>
      <c r="C5" s="6" t="s">
        <v>11</v>
      </c>
      <c r="D5" s="6"/>
      <c r="E5" s="6" t="s">
        <v>10</v>
      </c>
      <c r="F5" s="6" t="s">
        <v>11</v>
      </c>
      <c r="G5" s="6"/>
      <c r="H5" s="6" t="s">
        <v>10</v>
      </c>
      <c r="I5" s="6" t="s">
        <v>11</v>
      </c>
      <c r="J5" s="7"/>
    </row>
    <row r="6" spans="1:11" ht="15.75" x14ac:dyDescent="0.25">
      <c r="A6" s="8" t="s">
        <v>12</v>
      </c>
      <c r="B6" s="9">
        <f>D2*4.3</f>
        <v>64.5</v>
      </c>
      <c r="C6" s="10">
        <f>(B6/40) +0.49</f>
        <v>2.1025</v>
      </c>
      <c r="D6" s="11"/>
      <c r="E6" s="9">
        <f>D2*8</f>
        <v>120</v>
      </c>
      <c r="F6" s="10">
        <f>(E6/40) +0.49</f>
        <v>3.49</v>
      </c>
      <c r="G6" s="11"/>
      <c r="H6" s="9">
        <f>E6</f>
        <v>120</v>
      </c>
      <c r="I6" s="10">
        <f>(H6/40) +0.49</f>
        <v>3.49</v>
      </c>
      <c r="J6" s="12"/>
    </row>
    <row r="7" spans="1:11" ht="18.75" x14ac:dyDescent="0.3">
      <c r="A7" s="13" t="s">
        <v>13</v>
      </c>
      <c r="B7" s="14"/>
      <c r="C7" s="14"/>
      <c r="D7" s="14"/>
      <c r="E7" s="14"/>
      <c r="F7" s="14"/>
      <c r="G7" s="14"/>
      <c r="H7" s="14"/>
      <c r="I7" s="14"/>
      <c r="J7" s="14"/>
    </row>
    <row r="8" spans="1:11" x14ac:dyDescent="0.25">
      <c r="A8" s="15" t="s">
        <v>14</v>
      </c>
      <c r="B8" s="16"/>
      <c r="C8" s="16"/>
      <c r="D8" s="16"/>
      <c r="E8" s="16"/>
      <c r="F8" s="16"/>
      <c r="G8" s="16"/>
      <c r="H8" s="16"/>
      <c r="I8" s="16"/>
      <c r="J8" s="16"/>
    </row>
    <row r="9" spans="1:11" ht="15.75" x14ac:dyDescent="0.25">
      <c r="A9" s="17" t="s">
        <v>15</v>
      </c>
      <c r="B9" s="18">
        <f>G2*1.5*4.3</f>
        <v>0</v>
      </c>
      <c r="C9" s="19">
        <f t="shared" ref="C9:C23" si="0">(B9/40) +0.49</f>
        <v>0.49</v>
      </c>
      <c r="D9" s="14"/>
      <c r="E9" s="18">
        <f>((G2*1.5)*(12.6))+((D2*4.3)*(1.5))</f>
        <v>96.75</v>
      </c>
      <c r="F9" s="19">
        <f t="shared" ref="F9:F23" si="1">(E9/40) +0.49</f>
        <v>2.9087500000000004</v>
      </c>
      <c r="G9" s="14"/>
      <c r="H9" s="18">
        <f>((G2*1.5)*(10))+((D2*10)*(1.5))</f>
        <v>225</v>
      </c>
      <c r="I9" s="19">
        <f t="shared" ref="I9:I23" si="2">(H9/40) +0.49</f>
        <v>6.1150000000000002</v>
      </c>
      <c r="J9" s="14"/>
    </row>
    <row r="10" spans="1:11" ht="15.75" x14ac:dyDescent="0.25">
      <c r="A10" s="17" t="s">
        <v>16</v>
      </c>
      <c r="B10" s="18">
        <f>B9/2</f>
        <v>0</v>
      </c>
      <c r="C10" s="19">
        <f>(B10/50) +0.49</f>
        <v>0.49</v>
      </c>
      <c r="D10" s="14"/>
      <c r="E10" s="18">
        <f>E9/2</f>
        <v>48.375</v>
      </c>
      <c r="F10" s="19">
        <f>(E10/500) +0.49</f>
        <v>0.58674999999999999</v>
      </c>
      <c r="G10" s="14"/>
      <c r="H10" s="18">
        <f>H9/2</f>
        <v>112.5</v>
      </c>
      <c r="I10" s="19">
        <f>(H10/50) +0.49</f>
        <v>2.74</v>
      </c>
      <c r="J10" s="14"/>
    </row>
    <row r="11" spans="1:11" ht="15.75" x14ac:dyDescent="0.25">
      <c r="A11" s="17" t="s">
        <v>17</v>
      </c>
      <c r="B11" s="18">
        <f>B9/3</f>
        <v>0</v>
      </c>
      <c r="C11" s="19">
        <f t="shared" ref="C11" si="3">(B11/50) +0.49</f>
        <v>0.49</v>
      </c>
      <c r="D11" s="14"/>
      <c r="E11" s="18">
        <f>E9/3</f>
        <v>32.25</v>
      </c>
      <c r="F11" s="19">
        <f t="shared" ref="F11" si="4">(E11/500) +0.49</f>
        <v>0.55449999999999999</v>
      </c>
      <c r="G11" s="14"/>
      <c r="H11" s="18">
        <f>H9/3</f>
        <v>75</v>
      </c>
      <c r="I11" s="19">
        <f t="shared" ref="I11" si="5">(H11/50) +0.49</f>
        <v>1.99</v>
      </c>
      <c r="J11" s="14"/>
    </row>
    <row r="12" spans="1:11" x14ac:dyDescent="0.25">
      <c r="A12" s="15" t="s">
        <v>18</v>
      </c>
      <c r="B12" s="20"/>
      <c r="C12" s="16"/>
      <c r="D12" s="16"/>
      <c r="E12" s="16"/>
      <c r="F12" s="16"/>
      <c r="G12" s="16"/>
      <c r="H12" s="16"/>
      <c r="I12" s="16"/>
      <c r="J12" s="16"/>
      <c r="K12" s="1"/>
    </row>
    <row r="13" spans="1:11" ht="15.75" x14ac:dyDescent="0.25">
      <c r="A13" s="21" t="s">
        <v>19</v>
      </c>
      <c r="B13" s="22">
        <f>B9/2</f>
        <v>0</v>
      </c>
      <c r="C13" s="23">
        <f t="shared" si="0"/>
        <v>0.49</v>
      </c>
      <c r="D13" s="24"/>
      <c r="E13" s="22">
        <f>E9/2</f>
        <v>48.375</v>
      </c>
      <c r="F13" s="23">
        <f t="shared" si="1"/>
        <v>1.6993750000000001</v>
      </c>
      <c r="G13" s="24"/>
      <c r="H13" s="22">
        <f>H9/2</f>
        <v>112.5</v>
      </c>
      <c r="I13" s="23">
        <f t="shared" si="2"/>
        <v>3.3025000000000002</v>
      </c>
      <c r="J13" s="24"/>
    </row>
    <row r="14" spans="1:11" ht="15.75" x14ac:dyDescent="0.25">
      <c r="A14" s="21" t="s">
        <v>16</v>
      </c>
      <c r="B14" s="22">
        <f>B10/2</f>
        <v>0</v>
      </c>
      <c r="C14" s="23">
        <f>(B14/50) +0.49</f>
        <v>0.49</v>
      </c>
      <c r="D14" s="24"/>
      <c r="E14" s="22">
        <f>E10/2</f>
        <v>24.1875</v>
      </c>
      <c r="F14" s="23">
        <f>(E14/50) +0.49</f>
        <v>0.97375</v>
      </c>
      <c r="G14" s="24"/>
      <c r="H14" s="22">
        <f>H10/2</f>
        <v>56.25</v>
      </c>
      <c r="I14" s="23">
        <f>(H14/50) +0.49</f>
        <v>1.615</v>
      </c>
      <c r="J14" s="24"/>
    </row>
    <row r="15" spans="1:11" ht="15.75" x14ac:dyDescent="0.25">
      <c r="A15" s="21" t="s">
        <v>17</v>
      </c>
      <c r="B15" s="22">
        <f>B11/2</f>
        <v>0</v>
      </c>
      <c r="C15" s="23">
        <f t="shared" ref="C15" si="6">(B15/50) +0.49</f>
        <v>0.49</v>
      </c>
      <c r="D15" s="24"/>
      <c r="E15" s="22">
        <f>E11/2</f>
        <v>16.125</v>
      </c>
      <c r="F15" s="23">
        <f t="shared" ref="F15" si="7">(E15/50) +0.49</f>
        <v>0.8125</v>
      </c>
      <c r="G15" s="24"/>
      <c r="H15" s="22">
        <f>H11/2</f>
        <v>37.5</v>
      </c>
      <c r="I15" s="23">
        <f t="shared" ref="I15" si="8">(H15/50) +0.49</f>
        <v>1.24</v>
      </c>
      <c r="J15" s="24"/>
    </row>
    <row r="16" spans="1:11" ht="18.75" x14ac:dyDescent="0.3">
      <c r="A16" s="5" t="s">
        <v>20</v>
      </c>
      <c r="B16" s="25"/>
      <c r="C16" s="26"/>
      <c r="D16" s="26"/>
      <c r="E16" s="26"/>
      <c r="F16" s="26"/>
      <c r="G16" s="26"/>
      <c r="H16" s="26"/>
      <c r="I16" s="26"/>
      <c r="J16" s="27"/>
    </row>
    <row r="17" spans="1:10" x14ac:dyDescent="0.25">
      <c r="A17" s="28" t="s">
        <v>14</v>
      </c>
      <c r="B17" s="29"/>
      <c r="C17" s="30"/>
      <c r="D17" s="30"/>
      <c r="E17" s="30"/>
      <c r="F17" s="30"/>
      <c r="G17" s="30"/>
      <c r="H17" s="30"/>
      <c r="I17" s="30"/>
      <c r="J17" s="30"/>
    </row>
    <row r="18" spans="1:10" ht="15.75" x14ac:dyDescent="0.25">
      <c r="A18" s="31" t="s">
        <v>21</v>
      </c>
      <c r="B18" s="32">
        <f>J2*2.5*4.3</f>
        <v>0</v>
      </c>
      <c r="C18" s="33">
        <f t="shared" si="0"/>
        <v>0.49</v>
      </c>
      <c r="D18" s="34"/>
      <c r="E18" s="32">
        <f>((G2*2.5)*(2))+((J2*13)*(2.5))</f>
        <v>0</v>
      </c>
      <c r="F18" s="33">
        <f t="shared" si="1"/>
        <v>0.49</v>
      </c>
      <c r="G18" s="35"/>
      <c r="H18" s="32">
        <f>((G2*2.5)*(10))+((D2*2)*(2.5))+((J2*21)*(2.5))</f>
        <v>75</v>
      </c>
      <c r="I18" s="33">
        <f t="shared" si="2"/>
        <v>2.3650000000000002</v>
      </c>
      <c r="J18" s="36"/>
    </row>
    <row r="19" spans="1:10" ht="15.75" x14ac:dyDescent="0.25">
      <c r="A19" s="31" t="s">
        <v>22</v>
      </c>
      <c r="B19" s="32">
        <f>J2*2.5*4.3</f>
        <v>0</v>
      </c>
      <c r="C19" s="33">
        <f>(B19/35) +0.49</f>
        <v>0.49</v>
      </c>
      <c r="D19" s="34"/>
      <c r="E19" s="32">
        <f>E18</f>
        <v>0</v>
      </c>
      <c r="F19" s="33">
        <f>(E19/35) +0.49</f>
        <v>0.49</v>
      </c>
      <c r="G19" s="35"/>
      <c r="H19" s="32">
        <f>H18</f>
        <v>75</v>
      </c>
      <c r="I19" s="33">
        <f>(H19/35) +0.49</f>
        <v>2.6328571428571426</v>
      </c>
      <c r="J19" s="36"/>
    </row>
    <row r="20" spans="1:10" ht="15.75" x14ac:dyDescent="0.25">
      <c r="A20" s="31" t="s">
        <v>16</v>
      </c>
      <c r="B20" s="32">
        <f>B18/2</f>
        <v>0</v>
      </c>
      <c r="C20" s="33">
        <f>(B20/500) +0.49</f>
        <v>0.49</v>
      </c>
      <c r="D20" s="34"/>
      <c r="E20" s="32">
        <f>E18/2</f>
        <v>0</v>
      </c>
      <c r="F20" s="33">
        <f>(E20/50) +0.49</f>
        <v>0.49</v>
      </c>
      <c r="G20" s="35"/>
      <c r="H20" s="32">
        <f>H18/2</f>
        <v>37.5</v>
      </c>
      <c r="I20" s="33">
        <f>(H20/50) +0.49</f>
        <v>1.24</v>
      </c>
      <c r="J20" s="36"/>
    </row>
    <row r="21" spans="1:10" ht="15.75" x14ac:dyDescent="0.25">
      <c r="A21" s="31" t="s">
        <v>17</v>
      </c>
      <c r="B21" s="32">
        <f>B18/3</f>
        <v>0</v>
      </c>
      <c r="C21" s="33">
        <f t="shared" ref="C21" si="9">(B21/500) +0.49</f>
        <v>0.49</v>
      </c>
      <c r="D21" s="34"/>
      <c r="E21" s="32">
        <f>E18/3</f>
        <v>0</v>
      </c>
      <c r="F21" s="33">
        <f t="shared" ref="F21" si="10">(E21/50) +0.49</f>
        <v>0.49</v>
      </c>
      <c r="G21" s="35"/>
      <c r="H21" s="32">
        <f>H19/3</f>
        <v>25</v>
      </c>
      <c r="I21" s="33">
        <f t="shared" ref="I21" si="11">(H21/50) +0.49</f>
        <v>0.99</v>
      </c>
      <c r="J21" s="36"/>
    </row>
    <row r="22" spans="1:10" x14ac:dyDescent="0.25">
      <c r="A22" s="28" t="s">
        <v>18</v>
      </c>
      <c r="B22" s="29"/>
      <c r="C22" s="30"/>
      <c r="D22" s="30"/>
      <c r="E22" s="30"/>
      <c r="F22" s="30"/>
      <c r="G22" s="30"/>
      <c r="H22" s="30"/>
      <c r="I22" s="30"/>
      <c r="J22" s="30"/>
    </row>
    <row r="23" spans="1:10" ht="15.75" x14ac:dyDescent="0.25">
      <c r="A23" s="37" t="s">
        <v>21</v>
      </c>
      <c r="B23" s="38">
        <f>B18/2</f>
        <v>0</v>
      </c>
      <c r="C23" s="39">
        <f t="shared" si="0"/>
        <v>0.49</v>
      </c>
      <c r="D23" s="40"/>
      <c r="E23" s="38">
        <f>E18/2</f>
        <v>0</v>
      </c>
      <c r="F23" s="39">
        <f t="shared" si="1"/>
        <v>0.49</v>
      </c>
      <c r="G23" s="41"/>
      <c r="H23" s="38">
        <f>H18/2</f>
        <v>37.5</v>
      </c>
      <c r="I23" s="39">
        <f t="shared" si="2"/>
        <v>1.4275</v>
      </c>
      <c r="J23" s="42"/>
    </row>
    <row r="24" spans="1:10" ht="15.75" x14ac:dyDescent="0.25">
      <c r="A24" s="37" t="s">
        <v>22</v>
      </c>
      <c r="B24" s="38">
        <f>B19/2</f>
        <v>0</v>
      </c>
      <c r="C24" s="39">
        <f>(B24/35) +0.49</f>
        <v>0.49</v>
      </c>
      <c r="D24" s="40"/>
      <c r="E24" s="38">
        <f>E19/2</f>
        <v>0</v>
      </c>
      <c r="F24" s="39">
        <f>(E24/35) +0.49</f>
        <v>0.49</v>
      </c>
      <c r="G24" s="41"/>
      <c r="H24" s="38">
        <f>H19/2</f>
        <v>37.5</v>
      </c>
      <c r="I24" s="39">
        <f>(H24/35) +0.49</f>
        <v>1.5614285714285714</v>
      </c>
      <c r="J24" s="42"/>
    </row>
    <row r="25" spans="1:10" ht="15.75" x14ac:dyDescent="0.25">
      <c r="A25" s="37" t="s">
        <v>16</v>
      </c>
      <c r="B25" s="38">
        <f>B20/2</f>
        <v>0</v>
      </c>
      <c r="C25" s="39">
        <f>(B25/50) +0.49</f>
        <v>0.49</v>
      </c>
      <c r="D25" s="40"/>
      <c r="E25" s="38">
        <f>E20/2</f>
        <v>0</v>
      </c>
      <c r="F25" s="39">
        <f>(E25/50) +0.49</f>
        <v>0.49</v>
      </c>
      <c r="G25" s="41"/>
      <c r="H25" s="38">
        <f>H20/2</f>
        <v>18.75</v>
      </c>
      <c r="I25" s="39">
        <f>(H25/50) +0.49</f>
        <v>0.86499999999999999</v>
      </c>
      <c r="J25" s="42"/>
    </row>
    <row r="26" spans="1:10" ht="15.75" x14ac:dyDescent="0.25">
      <c r="A26" s="37" t="s">
        <v>17</v>
      </c>
      <c r="B26" s="38">
        <f>B21/2</f>
        <v>0</v>
      </c>
      <c r="C26" s="39">
        <f t="shared" ref="C26" si="12">(B26/50) +0.49</f>
        <v>0.49</v>
      </c>
      <c r="D26" s="40"/>
      <c r="E26" s="38">
        <f>E21/2</f>
        <v>0</v>
      </c>
      <c r="F26" s="39">
        <f t="shared" ref="F26" si="13">(E26/50) +0.49</f>
        <v>0.49</v>
      </c>
      <c r="G26" s="41"/>
      <c r="H26" s="38">
        <f>H21/2</f>
        <v>12.5</v>
      </c>
      <c r="I26" s="39">
        <f t="shared" ref="I26" si="14">(H26/50) +0.49</f>
        <v>0.74</v>
      </c>
      <c r="J26" s="42"/>
    </row>
    <row r="27" spans="1:10" x14ac:dyDescent="0.25">
      <c r="A27" s="26"/>
      <c r="B27" s="26"/>
      <c r="C27" s="26"/>
      <c r="D27" s="43"/>
      <c r="E27" s="26"/>
      <c r="F27" s="26"/>
      <c r="G27" s="26"/>
      <c r="H27" s="26"/>
      <c r="I27" s="26"/>
      <c r="J27" s="26"/>
    </row>
  </sheetData>
  <sheetProtection algorithmName="SHA-512" hashValue="cI3qrCz272KZfFrl4RRxtKByOT65RwNiRxf2fLS2z9fPuZ9FDjrOMqpvvuqwy0x9p90EIDc33fVGw/2GI2bqMw==" saltValue="QdNWXYY0dKcnozFMi5yPbw==" spinCount="100000" sheet="1" objects="1" scenarios="1" selectLockedCells="1"/>
  <mergeCells count="10">
    <mergeCell ref="B4:D4"/>
    <mergeCell ref="E4:G4"/>
    <mergeCell ref="H4:J4"/>
    <mergeCell ref="A1:A2"/>
    <mergeCell ref="B1:D1"/>
    <mergeCell ref="E1:G1"/>
    <mergeCell ref="H1:J1"/>
    <mergeCell ref="B2:C2"/>
    <mergeCell ref="E2:F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 Need Order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Venum Fire</dc:creator>
  <cp:lastModifiedBy>Venum Fire</cp:lastModifiedBy>
  <dcterms:created xsi:type="dcterms:W3CDTF">2021-03-08T20:40:34Z</dcterms:created>
  <dcterms:modified xsi:type="dcterms:W3CDTF">2022-07-07T12:51:36Z</dcterms:modified>
</cp:coreProperties>
</file>